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75" windowWidth="15105" windowHeight="5370"/>
  </bookViews>
  <sheets>
    <sheet name="Sheet1" sheetId="1" r:id="rId1"/>
  </sheets>
  <calcPr calcId="124519" calcOnSave="0"/>
</workbook>
</file>

<file path=xl/calcChain.xml><?xml version="1.0" encoding="utf-8"?>
<calcChain xmlns="http://schemas.openxmlformats.org/spreadsheetml/2006/main">
  <c r="J10" i="1"/>
  <c r="D16"/>
  <c r="F16" s="1"/>
  <c r="G16" s="1"/>
  <c r="J9"/>
  <c r="K9" s="1"/>
  <c r="J8"/>
  <c r="K8" s="1"/>
  <c r="J7"/>
  <c r="D11"/>
  <c r="F11"/>
  <c r="F9"/>
  <c r="D9"/>
  <c r="H9"/>
  <c r="I9" s="1"/>
  <c r="H10"/>
  <c r="I10" s="1"/>
  <c r="H8"/>
  <c r="I8" s="1"/>
  <c r="M9"/>
  <c r="N9" s="1"/>
  <c r="M8"/>
  <c r="N8" s="1"/>
  <c r="M7"/>
  <c r="N7" s="1"/>
  <c r="K10" l="1"/>
  <c r="D22"/>
  <c r="D21"/>
  <c r="D23"/>
  <c r="F23" s="1"/>
  <c r="G23" s="1"/>
  <c r="F21"/>
  <c r="G21" s="1"/>
  <c r="F22"/>
  <c r="G22" s="1"/>
</calcChain>
</file>

<file path=xl/sharedStrings.xml><?xml version="1.0" encoding="utf-8"?>
<sst xmlns="http://schemas.openxmlformats.org/spreadsheetml/2006/main" count="43" uniqueCount="30">
  <si>
    <t>Budget</t>
  </si>
  <si>
    <t>Actual</t>
  </si>
  <si>
    <t>$</t>
  </si>
  <si>
    <t>%</t>
  </si>
  <si>
    <t>Points:</t>
  </si>
  <si>
    <t>2.  2010 YTD (9/12/10) is 4.2% ahead of budget.  The last two previous years we have ended unfavorable to budget.</t>
  </si>
  <si>
    <t>1.  While our income tends to fall short of our budgeted amount each year, we are able to manage our expenses accordingly (except for 2007).</t>
  </si>
  <si>
    <t>2010 Projection</t>
  </si>
  <si>
    <t>Income</t>
  </si>
  <si>
    <t>Expense</t>
  </si>
  <si>
    <t>NA</t>
  </si>
  <si>
    <t>Variance:  Fav / (Unfav)</t>
  </si>
  <si>
    <t>% of Budget</t>
  </si>
  <si>
    <t>Giving Units</t>
  </si>
  <si>
    <t>Committed *</t>
  </si>
  <si>
    <t>* per 2008 and 2009 Annual Report "Stewardship Committee Report"</t>
  </si>
  <si>
    <t>Budget and Committed</t>
  </si>
  <si>
    <t>Committed $</t>
  </si>
  <si>
    <t>Avg per Giving Unit</t>
  </si>
  <si>
    <t>Avg per week</t>
  </si>
  <si>
    <t>per week</t>
  </si>
  <si>
    <t>2010 Full Year Projection</t>
  </si>
  <si>
    <t>9/26/10 YTD</t>
  </si>
  <si>
    <t>Avg per week incr over prior yr</t>
  </si>
  <si>
    <t>2011 Projection</t>
  </si>
  <si>
    <t>Increase over 2010 Projection</t>
  </si>
  <si>
    <t>% Increase over 2010 Budget</t>
  </si>
  <si>
    <t>14 weeks remaining</t>
  </si>
  <si>
    <t xml:space="preserve">   NOTE:  Last week our giving was 19% below budget</t>
  </si>
  <si>
    <t>LCR 2011 Stewardship Goal Proposal</t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</si>
</sst>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&quot;$&quot;#,##0.000_);\(&quot;$&quot;#,##0.000\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5" fontId="0" fillId="0" borderId="1" xfId="1" applyNumberFormat="1" applyFont="1" applyBorder="1" applyAlignment="1">
      <alignment vertical="center"/>
    </xf>
    <xf numFmtId="5" fontId="0" fillId="0" borderId="11" xfId="1" applyNumberFormat="1" applyFont="1" applyBorder="1" applyAlignment="1">
      <alignment vertical="center"/>
    </xf>
    <xf numFmtId="164" fontId="0" fillId="0" borderId="11" xfId="2" applyNumberFormat="1" applyFont="1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 vertical="center"/>
    </xf>
    <xf numFmtId="164" fontId="0" fillId="0" borderId="1" xfId="2" applyNumberFormat="1" applyFont="1" applyBorder="1" applyAlignment="1">
      <alignment vertical="center"/>
    </xf>
    <xf numFmtId="164" fontId="0" fillId="0" borderId="11" xfId="2" applyNumberFormat="1" applyFont="1" applyBorder="1" applyAlignment="1">
      <alignment vertical="center"/>
    </xf>
    <xf numFmtId="5" fontId="0" fillId="0" borderId="7" xfId="1" applyNumberFormat="1" applyFont="1" applyBorder="1" applyAlignment="1">
      <alignment vertical="center"/>
    </xf>
    <xf numFmtId="164" fontId="0" fillId="0" borderId="0" xfId="2" applyNumberFormat="1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5" fontId="0" fillId="0" borderId="11" xfId="1" applyNumberFormat="1" applyFont="1" applyBorder="1" applyAlignment="1">
      <alignment horizontal="center" vertical="center"/>
    </xf>
    <xf numFmtId="5" fontId="0" fillId="0" borderId="9" xfId="1" applyNumberFormat="1" applyFont="1" applyBorder="1" applyAlignment="1">
      <alignment horizontal="center" vertical="center"/>
    </xf>
    <xf numFmtId="5" fontId="0" fillId="0" borderId="11" xfId="0" applyNumberFormat="1" applyBorder="1" applyAlignment="1">
      <alignment vertical="center"/>
    </xf>
    <xf numFmtId="5" fontId="4" fillId="0" borderId="1" xfId="1" applyNumberFormat="1" applyFont="1" applyBorder="1" applyAlignment="1">
      <alignment vertical="center"/>
    </xf>
    <xf numFmtId="5" fontId="4" fillId="0" borderId="11" xfId="1" applyNumberFormat="1" applyFont="1" applyBorder="1" applyAlignment="1">
      <alignment vertical="center"/>
    </xf>
    <xf numFmtId="165" fontId="4" fillId="0" borderId="1" xfId="3" applyNumberFormat="1" applyFont="1" applyBorder="1" applyAlignment="1">
      <alignment horizontal="center" vertical="center"/>
    </xf>
    <xf numFmtId="165" fontId="4" fillId="0" borderId="11" xfId="3" applyNumberFormat="1" applyFont="1" applyBorder="1" applyAlignment="1">
      <alignment horizontal="center" vertical="center"/>
    </xf>
    <xf numFmtId="5" fontId="4" fillId="0" borderId="7" xfId="1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166" fontId="0" fillId="0" borderId="0" xfId="0" applyNumberFormat="1" applyAlignment="1">
      <alignment vertical="center"/>
    </xf>
    <xf numFmtId="9" fontId="4" fillId="0" borderId="11" xfId="1" applyNumberFormat="1" applyFont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5" fontId="0" fillId="0" borderId="1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5" fontId="0" fillId="0" borderId="7" xfId="1" applyNumberFormat="1" applyFont="1" applyBorder="1" applyAlignment="1">
      <alignment horizontal="center" vertical="center"/>
    </xf>
    <xf numFmtId="5" fontId="0" fillId="0" borderId="8" xfId="1" applyNumberFormat="1" applyFont="1" applyBorder="1" applyAlignment="1">
      <alignment horizontal="center" vertical="center"/>
    </xf>
    <xf numFmtId="5" fontId="0" fillId="0" borderId="9" xfId="1" applyNumberFormat="1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/>
    </xf>
    <xf numFmtId="5" fontId="0" fillId="0" borderId="1" xfId="1" applyNumberFormat="1" applyFont="1" applyBorder="1" applyAlignment="1">
      <alignment horizontal="center" vertical="center"/>
    </xf>
    <xf numFmtId="5" fontId="0" fillId="0" borderId="2" xfId="1" applyNumberFormat="1" applyFont="1" applyBorder="1" applyAlignment="1">
      <alignment horizontal="center" vertical="center"/>
    </xf>
    <xf numFmtId="5" fontId="0" fillId="0" borderId="3" xfId="1" applyNumberFormat="1" applyFont="1" applyBorder="1" applyAlignment="1">
      <alignment horizontal="center" vertical="center"/>
    </xf>
    <xf numFmtId="5" fontId="0" fillId="0" borderId="4" xfId="1" applyNumberFormat="1" applyFont="1" applyBorder="1" applyAlignment="1">
      <alignment horizontal="center" vertical="center"/>
    </xf>
    <xf numFmtId="5" fontId="0" fillId="0" borderId="5" xfId="1" applyNumberFormat="1" applyFont="1" applyBorder="1" applyAlignment="1">
      <alignment horizontal="center" vertical="center"/>
    </xf>
    <xf numFmtId="5" fontId="0" fillId="0" borderId="6" xfId="1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FF"/>
      <color rgb="FFCCFF66"/>
      <color rgb="FFFFFF99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6"/>
  <sheetViews>
    <sheetView showGridLines="0" tabSelected="1" workbookViewId="0">
      <selection sqref="A1:N1"/>
    </sheetView>
  </sheetViews>
  <sheetFormatPr defaultColWidth="8.85546875" defaultRowHeight="15"/>
  <cols>
    <col min="1" max="1" width="11.85546875" style="1" customWidth="1"/>
    <col min="2" max="2" width="10.140625" style="1" customWidth="1"/>
    <col min="3" max="3" width="11.5703125" style="1" customWidth="1"/>
    <col min="4" max="4" width="7.7109375" style="1" customWidth="1"/>
    <col min="5" max="5" width="7.28515625" style="1" customWidth="1"/>
    <col min="6" max="6" width="10.7109375" style="1" customWidth="1"/>
    <col min="7" max="7" width="10" style="1" customWidth="1"/>
    <col min="8" max="8" width="9.28515625" style="1" customWidth="1"/>
    <col min="9" max="9" width="7.140625" style="1" customWidth="1"/>
    <col min="10" max="11" width="8.42578125" style="1" customWidth="1"/>
    <col min="12" max="12" width="9.85546875" style="1" customWidth="1"/>
    <col min="13" max="13" width="8.7109375" style="1" customWidth="1"/>
    <col min="14" max="14" width="6.140625" style="1" customWidth="1"/>
    <col min="15" max="16384" width="8.85546875" style="1"/>
  </cols>
  <sheetData>
    <row r="1" spans="1:14" ht="18.75">
      <c r="A1" s="56" t="s">
        <v>29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18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8.75">
      <c r="A3" s="2"/>
      <c r="B3" s="57" t="s">
        <v>8</v>
      </c>
      <c r="C3" s="57"/>
      <c r="D3" s="57"/>
      <c r="E3" s="57"/>
      <c r="F3" s="57"/>
      <c r="G3" s="57"/>
      <c r="H3" s="57"/>
      <c r="I3" s="57"/>
      <c r="J3" s="57"/>
      <c r="K3" s="57"/>
      <c r="L3" s="57" t="s">
        <v>9</v>
      </c>
      <c r="M3" s="57"/>
      <c r="N3" s="57"/>
    </row>
    <row r="4" spans="1:14" ht="14.45" customHeight="1">
      <c r="B4" s="75" t="s">
        <v>16</v>
      </c>
      <c r="C4" s="76"/>
      <c r="D4" s="76"/>
      <c r="E4" s="76"/>
      <c r="F4" s="77"/>
      <c r="G4" s="58" t="s">
        <v>1</v>
      </c>
      <c r="H4" s="59"/>
      <c r="I4" s="59"/>
      <c r="J4" s="59"/>
      <c r="K4" s="59"/>
      <c r="L4" s="59"/>
      <c r="M4" s="59"/>
      <c r="N4" s="60"/>
    </row>
    <row r="5" spans="1:14" ht="28.9" customHeight="1">
      <c r="B5" s="78" t="s">
        <v>0</v>
      </c>
      <c r="C5" s="80" t="s">
        <v>14</v>
      </c>
      <c r="D5" s="81"/>
      <c r="E5" s="81"/>
      <c r="F5" s="82"/>
      <c r="G5" s="34" t="s">
        <v>1</v>
      </c>
      <c r="H5" s="73" t="s">
        <v>11</v>
      </c>
      <c r="I5" s="74"/>
      <c r="J5" s="39" t="s">
        <v>19</v>
      </c>
      <c r="K5" s="39" t="s">
        <v>23</v>
      </c>
      <c r="L5" s="34" t="s">
        <v>1</v>
      </c>
      <c r="M5" s="71" t="s">
        <v>11</v>
      </c>
      <c r="N5" s="72"/>
    </row>
    <row r="6" spans="1:14" ht="45">
      <c r="B6" s="79"/>
      <c r="C6" s="3" t="s">
        <v>17</v>
      </c>
      <c r="D6" s="3" t="s">
        <v>12</v>
      </c>
      <c r="E6" s="3" t="s">
        <v>13</v>
      </c>
      <c r="F6" s="3" t="s">
        <v>18</v>
      </c>
      <c r="G6" s="35"/>
      <c r="H6" s="4" t="s">
        <v>2</v>
      </c>
      <c r="I6" s="5" t="s">
        <v>3</v>
      </c>
      <c r="J6" s="40"/>
      <c r="K6" s="40"/>
      <c r="L6" s="35"/>
      <c r="M6" s="4" t="s">
        <v>2</v>
      </c>
      <c r="N6" s="5" t="s">
        <v>3</v>
      </c>
    </row>
    <row r="7" spans="1:14">
      <c r="A7" s="6">
        <v>2007</v>
      </c>
      <c r="B7" s="20">
        <v>507838</v>
      </c>
      <c r="C7" s="65" t="s">
        <v>10</v>
      </c>
      <c r="D7" s="66"/>
      <c r="E7" s="66"/>
      <c r="F7" s="67"/>
      <c r="G7" s="20">
        <v>496612</v>
      </c>
      <c r="H7" s="48" t="s">
        <v>10</v>
      </c>
      <c r="I7" s="50"/>
      <c r="J7" s="18">
        <f>+G7/52</f>
        <v>9550.2307692307695</v>
      </c>
      <c r="K7" s="18"/>
      <c r="L7" s="21">
        <v>500718</v>
      </c>
      <c r="M7" s="8">
        <f>+G7-L7</f>
        <v>-4106</v>
      </c>
      <c r="N7" s="9">
        <f>+M7/G7</f>
        <v>-8.2680241315151465E-3</v>
      </c>
    </row>
    <row r="8" spans="1:14">
      <c r="A8" s="6">
        <v>2008</v>
      </c>
      <c r="B8" s="20">
        <v>507839</v>
      </c>
      <c r="C8" s="68"/>
      <c r="D8" s="69"/>
      <c r="E8" s="69"/>
      <c r="F8" s="70"/>
      <c r="G8" s="20">
        <v>507244</v>
      </c>
      <c r="H8" s="7">
        <f>+G8-B8</f>
        <v>-595</v>
      </c>
      <c r="I8" s="10">
        <f>+H8/B8</f>
        <v>-1.1716311665705076E-3</v>
      </c>
      <c r="J8" s="17">
        <f>+G8/52</f>
        <v>9754.6923076923085</v>
      </c>
      <c r="K8" s="9">
        <f>(+J8-J7)/J7</f>
        <v>2.140906784370903E-2</v>
      </c>
      <c r="L8" s="21">
        <v>504665</v>
      </c>
      <c r="M8" s="8">
        <f>+G8-L8</f>
        <v>2579</v>
      </c>
      <c r="N8" s="9">
        <f t="shared" ref="N8:N9" si="0">+M8/G8</f>
        <v>5.0843381094699989E-3</v>
      </c>
    </row>
    <row r="9" spans="1:14">
      <c r="A9" s="6">
        <v>2009</v>
      </c>
      <c r="B9" s="20">
        <v>574368</v>
      </c>
      <c r="C9" s="20">
        <v>522000</v>
      </c>
      <c r="D9" s="11">
        <f>+C9/B9</f>
        <v>0.90882500417850576</v>
      </c>
      <c r="E9" s="22">
        <v>258</v>
      </c>
      <c r="F9" s="7">
        <f>+C9/E9</f>
        <v>2023.2558139534883</v>
      </c>
      <c r="G9" s="20">
        <v>555995</v>
      </c>
      <c r="H9" s="7">
        <f>+G9-B9</f>
        <v>-18373</v>
      </c>
      <c r="I9" s="10">
        <f>+H9/B9</f>
        <v>-3.1988202685386373E-2</v>
      </c>
      <c r="J9" s="17">
        <f t="shared" ref="J9" si="1">+G9/52</f>
        <v>10692.211538461539</v>
      </c>
      <c r="K9" s="9">
        <f t="shared" ref="K9:K10" si="2">(+J9-J8)/J8</f>
        <v>9.6109564627674213E-2</v>
      </c>
      <c r="L9" s="21">
        <v>555447</v>
      </c>
      <c r="M9" s="8">
        <f>+G9-L9</f>
        <v>548</v>
      </c>
      <c r="N9" s="9">
        <f t="shared" si="0"/>
        <v>9.856203742839415E-4</v>
      </c>
    </row>
    <row r="10" spans="1:14">
      <c r="A10" s="6" t="s">
        <v>22</v>
      </c>
      <c r="B10" s="21">
        <v>410434</v>
      </c>
      <c r="C10" s="48" t="s">
        <v>10</v>
      </c>
      <c r="D10" s="49"/>
      <c r="E10" s="49"/>
      <c r="F10" s="50"/>
      <c r="G10" s="24">
        <v>425779</v>
      </c>
      <c r="H10" s="13">
        <f>+G10-B10</f>
        <v>15345</v>
      </c>
      <c r="I10" s="9">
        <f>+H10/B10</f>
        <v>3.7387253492644372E-2</v>
      </c>
      <c r="J10" s="18">
        <f>+G10/(52-14)</f>
        <v>11204.71052631579</v>
      </c>
      <c r="K10" s="9">
        <f t="shared" si="2"/>
        <v>4.793199105823083E-2</v>
      </c>
      <c r="L10" s="48" t="s">
        <v>10</v>
      </c>
      <c r="M10" s="49"/>
      <c r="N10" s="50"/>
    </row>
    <row r="11" spans="1:14">
      <c r="A11" s="6">
        <v>2010</v>
      </c>
      <c r="B11" s="21">
        <v>549900</v>
      </c>
      <c r="C11" s="21">
        <v>467496</v>
      </c>
      <c r="D11" s="12">
        <f t="shared" ref="D11" si="3">+C11/B11</f>
        <v>0.85014729950900159</v>
      </c>
      <c r="E11" s="23">
        <v>209</v>
      </c>
      <c r="F11" s="8">
        <f t="shared" ref="F11" si="4">+C11/E11</f>
        <v>2236.8229665071772</v>
      </c>
      <c r="G11" s="48" t="s">
        <v>10</v>
      </c>
      <c r="H11" s="49"/>
      <c r="I11" s="49"/>
      <c r="J11" s="49"/>
      <c r="K11" s="49"/>
      <c r="L11" s="49"/>
      <c r="M11" s="49"/>
      <c r="N11" s="50"/>
    </row>
    <row r="13" spans="1:14">
      <c r="C13" s="41" t="s">
        <v>7</v>
      </c>
      <c r="D13" s="42"/>
      <c r="E13" s="42"/>
      <c r="F13" s="42"/>
      <c r="G13" s="43"/>
    </row>
    <row r="14" spans="1:14">
      <c r="A14" s="16"/>
      <c r="C14" s="51" t="s">
        <v>20</v>
      </c>
      <c r="D14" s="52" t="s">
        <v>27</v>
      </c>
      <c r="E14" s="53"/>
      <c r="F14" s="51" t="s">
        <v>21</v>
      </c>
      <c r="G14" s="51" t="s">
        <v>12</v>
      </c>
    </row>
    <row r="15" spans="1:14">
      <c r="A15" s="37"/>
      <c r="B15" s="38"/>
      <c r="C15" s="51"/>
      <c r="D15" s="54"/>
      <c r="E15" s="55"/>
      <c r="F15" s="51"/>
      <c r="G15" s="51"/>
      <c r="J15" s="26"/>
      <c r="K15" s="26"/>
    </row>
    <row r="16" spans="1:14" ht="14.45" customHeight="1">
      <c r="A16" s="37"/>
      <c r="B16" s="38"/>
      <c r="C16" s="21">
        <v>9000</v>
      </c>
      <c r="D16" s="36">
        <f>+C16*14</f>
        <v>126000</v>
      </c>
      <c r="E16" s="36"/>
      <c r="F16" s="19">
        <f>+D16+G10</f>
        <v>551779</v>
      </c>
      <c r="G16" s="9">
        <f>(+F16-B11)/B11</f>
        <v>3.4169849063466085E-3</v>
      </c>
      <c r="H16" s="1" t="s">
        <v>28</v>
      </c>
    </row>
    <row r="17" spans="1:13">
      <c r="A17" s="25"/>
      <c r="B17" s="25"/>
    </row>
    <row r="18" spans="1:13">
      <c r="A18" s="25"/>
      <c r="B18" s="25"/>
      <c r="C18" s="44" t="s">
        <v>24</v>
      </c>
      <c r="D18" s="45"/>
      <c r="E18" s="45"/>
      <c r="F18" s="45"/>
      <c r="G18" s="46"/>
    </row>
    <row r="19" spans="1:13" ht="21.6" customHeight="1">
      <c r="A19" s="25"/>
      <c r="B19" s="25"/>
      <c r="C19" s="61" t="s">
        <v>25</v>
      </c>
      <c r="D19" s="62"/>
      <c r="E19" s="63"/>
      <c r="F19" s="47" t="s">
        <v>21</v>
      </c>
      <c r="G19" s="47" t="s">
        <v>26</v>
      </c>
    </row>
    <row r="20" spans="1:13" ht="21" customHeight="1">
      <c r="A20" s="25"/>
      <c r="B20" s="25"/>
      <c r="C20" s="28" t="s">
        <v>3</v>
      </c>
      <c r="D20" s="64" t="s">
        <v>2</v>
      </c>
      <c r="E20" s="64"/>
      <c r="F20" s="47"/>
      <c r="G20" s="47"/>
    </row>
    <row r="21" spans="1:13">
      <c r="C21" s="27">
        <v>0.03</v>
      </c>
      <c r="D21" s="36">
        <f>+F$16*C21</f>
        <v>16553.37</v>
      </c>
      <c r="E21" s="36"/>
      <c r="F21" s="19">
        <f>+F$16+D21</f>
        <v>568332.37</v>
      </c>
      <c r="G21" s="9">
        <f>(+F21-B$11)/B$11</f>
        <v>3.3519494453536997E-2</v>
      </c>
      <c r="H21" s="29"/>
    </row>
    <row r="22" spans="1:13">
      <c r="C22" s="27">
        <v>0.04</v>
      </c>
      <c r="D22" s="36">
        <f t="shared" ref="D22:D23" si="5">+F$16*C22</f>
        <v>22071.16</v>
      </c>
      <c r="E22" s="36"/>
      <c r="F22" s="19">
        <f t="shared" ref="F22:F23" si="6">+F$16+D22</f>
        <v>573850.16</v>
      </c>
      <c r="G22" s="9">
        <f t="shared" ref="G22:G23" si="7">(+F22-B$11)/B$11</f>
        <v>4.3553664302600534E-2</v>
      </c>
    </row>
    <row r="23" spans="1:13">
      <c r="C23" s="27">
        <v>0.05</v>
      </c>
      <c r="D23" s="36">
        <f t="shared" si="5"/>
        <v>27588.95</v>
      </c>
      <c r="E23" s="36"/>
      <c r="F23" s="19">
        <f t="shared" si="6"/>
        <v>579367.94999999995</v>
      </c>
      <c r="G23" s="9">
        <f t="shared" si="7"/>
        <v>5.3587834151663856E-2</v>
      </c>
      <c r="H23" s="14"/>
      <c r="I23" s="14"/>
      <c r="J23" s="14"/>
      <c r="K23" s="14"/>
      <c r="L23" s="14"/>
      <c r="M23" s="14"/>
    </row>
    <row r="24" spans="1:13">
      <c r="G24" s="15"/>
      <c r="H24" s="15"/>
      <c r="I24" s="15"/>
      <c r="J24" s="15"/>
      <c r="K24" s="15"/>
    </row>
    <row r="25" spans="1:13">
      <c r="A25" s="16" t="s">
        <v>4</v>
      </c>
      <c r="B25" s="16"/>
      <c r="C25" s="16"/>
      <c r="D25" s="16"/>
      <c r="E25" s="16"/>
      <c r="F25" s="16"/>
    </row>
    <row r="26" spans="1:13">
      <c r="A26" s="1" t="s">
        <v>6</v>
      </c>
    </row>
    <row r="27" spans="1:13">
      <c r="A27" s="1" t="s">
        <v>5</v>
      </c>
    </row>
    <row r="31" spans="1:13">
      <c r="A31" s="1" t="s">
        <v>15</v>
      </c>
    </row>
    <row r="38" spans="14:14">
      <c r="N38" s="30"/>
    </row>
    <row r="39" spans="14:14">
      <c r="N39" s="31"/>
    </row>
    <row r="40" spans="14:14">
      <c r="N40" s="32"/>
    </row>
    <row r="41" spans="14:14">
      <c r="N41" s="32"/>
    </row>
    <row r="42" spans="14:14">
      <c r="N42" s="30"/>
    </row>
    <row r="43" spans="14:14">
      <c r="N43" s="33"/>
    </row>
    <row r="44" spans="14:14">
      <c r="N44" s="33"/>
    </row>
    <row r="45" spans="14:14">
      <c r="N45" s="33"/>
    </row>
    <row r="46" spans="14:14">
      <c r="N46" s="32"/>
    </row>
  </sheetData>
  <mergeCells count="33">
    <mergeCell ref="H7:I7"/>
    <mergeCell ref="L10:N10"/>
    <mergeCell ref="M5:N5"/>
    <mergeCell ref="H5:I5"/>
    <mergeCell ref="B4:F4"/>
    <mergeCell ref="B5:B6"/>
    <mergeCell ref="C5:F5"/>
    <mergeCell ref="D21:E21"/>
    <mergeCell ref="C19:E19"/>
    <mergeCell ref="D20:E20"/>
    <mergeCell ref="C7:F8"/>
    <mergeCell ref="C10:F10"/>
    <mergeCell ref="L5:L6"/>
    <mergeCell ref="A1:N1"/>
    <mergeCell ref="B3:K3"/>
    <mergeCell ref="L3:N3"/>
    <mergeCell ref="G4:N4"/>
    <mergeCell ref="G5:G6"/>
    <mergeCell ref="D23:E23"/>
    <mergeCell ref="D22:E22"/>
    <mergeCell ref="A15:B16"/>
    <mergeCell ref="K5:K6"/>
    <mergeCell ref="C13:G13"/>
    <mergeCell ref="C18:G18"/>
    <mergeCell ref="F19:F20"/>
    <mergeCell ref="G19:G20"/>
    <mergeCell ref="G11:N11"/>
    <mergeCell ref="J5:J6"/>
    <mergeCell ref="C14:C15"/>
    <mergeCell ref="D16:E16"/>
    <mergeCell ref="F14:F15"/>
    <mergeCell ref="D14:E15"/>
    <mergeCell ref="G14:G15"/>
  </mergeCells>
  <printOptions horizontalCentered="1" verticalCentered="1"/>
  <pageMargins left="0" right="0" top="0" bottom="0" header="0.3" footer="0.3"/>
  <pageSetup scale="9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 Johnson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Jacobson, Dawn M.</cp:lastModifiedBy>
  <cp:lastPrinted>2010-10-04T12:33:59Z</cp:lastPrinted>
  <dcterms:created xsi:type="dcterms:W3CDTF">2010-09-26T12:56:10Z</dcterms:created>
  <dcterms:modified xsi:type="dcterms:W3CDTF">2010-10-04T12:34:48Z</dcterms:modified>
</cp:coreProperties>
</file>